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Jak korzystać" sheetId="1" r:id="rId5"/>
    <sheet state="visible" name="1. Przed cięciem" sheetId="2" r:id="rId6"/>
    <sheet state="visible" name="2. Po cięciu" sheetId="3" r:id="rId7"/>
  </sheets>
  <definedNames/>
  <calcPr/>
</workbook>
</file>

<file path=xl/sharedStrings.xml><?xml version="1.0" encoding="utf-8"?>
<sst xmlns="http://schemas.openxmlformats.org/spreadsheetml/2006/main" count="88" uniqueCount="87">
  <si>
    <t>Tabela do rozmowy o budżecie marketingu</t>
  </si>
  <si>
    <t>1. Przed cięciem: trzy pytania do każdego wydatku</t>
  </si>
  <si>
    <t>Dodatek do filmu „Po cięciu marketing ma najlepsze wyniki od lat” · Radek Cylwik, Studio Maszina</t>
  </si>
  <si>
    <t>Po co ta tabela</t>
  </si>
  <si>
    <t>Tego, co odbudowuje się latami, nie tnie się na próbę. Kolejność cięcia i oszczędność liczą się same.</t>
  </si>
  <si>
    <t>Po cięciu budżetu wskaźniki marketingu zwykle się poprawiają, a zamówienia jeszcze długo przychodzą dzięki wcześniejszej pracy. Dlatego przez pierwszy rok dobre i szkodliwe cięcie wyglądają w raportach tak samo. O tym, czy cięcie będzie dobre, decyduje głównie to, co sprawdzicie przed nim. Liczby po cięciu są tylko siatką bezpieczeństwa.</t>
  </si>
  <si>
    <t>Zakładka „1. Przed cięciem” (najważniejsza)</t>
  </si>
  <si>
    <t>1. Wpiszcie wszystkie pozycje budżetu marketingu. Część typowych pozycji jest już wpisana; usuńcie te, które Was nie dotyczą, i dopiszcie brakujące.</t>
  </si>
  <si>
    <t>Pozycja budżetu</t>
  </si>
  <si>
    <t>2. Przy każdej pozycji odpowiedzcie na trzy pytania z listy rozwijanej: czy ktoś wie, co ten wydatek dał; czy klient korzysta z niego, kiedy wybiera dostawcę; ile potrwa powrót, jeśli go wyłączymy.</t>
  </si>
  <si>
    <t>3. Kolumna „Kolejność cięcia” wypełni się sama:</t>
  </si>
  <si>
    <t xml:space="preserve">     1 – pierwszy kandydat do cięcia: nikt nie wie, co dał, klient z niego nie korzysta, a powrót zajmie do 3 miesięcy.</t>
  </si>
  <si>
    <t xml:space="preserve">     3 – tnij na końcu, nie na próbę: klient korzysta z tego przy wyborze dostawcy albo odbudowa trwa ponad rok.</t>
  </si>
  <si>
    <t xml:space="preserve">     2 – do rozmowy: wszystko pomiędzy.</t>
  </si>
  <si>
    <t>4. Zapiszcie decyzję (zostaje / ograniczamy / wyłączamy), od kiedy i ile zostaje w budżecie. Oszczędność liczy się sama.</t>
  </si>
  <si>
    <t>Zakładka „2. Po cięciu” (siatka bezpieczeństwa)</t>
  </si>
  <si>
    <t>2. Po cięciu: siatka bezpieczeństwa (co miesiąc)</t>
  </si>
  <si>
    <t>Co miesiąc wpisujcie: wszystkie zapytania i zapytania od firm, z którymi jeszcze nie pracowaliście; wysłane i wygrane oferty; średni rabat w wygranych ofertach. Średnie z 3 miesięcy i porównania z rokiem wcześniej liczą się same. Najlepiej uzupełnić od razu 12 miesięcy wstecz.</t>
  </si>
  <si>
    <t>Przy każdym zapytaniu pytajcie, skąd klient o Was wie, i zapisujcie to w podsumowaniu miesiąca. Przy wydatkach o szybkim efekcie (reklama w wyszukiwarce, płatny wpis w portalu) po 2–3 miesiącach widać, czy po wyłączeniu zapytań ubyło. Przy targach i prasie branżowej tak szybko nie zobaczycie, bo kontakty z wcześniejszych lat spływają jeszcze długo.</t>
  </si>
  <si>
    <t>Te liczby nie mierzą samego marketingu. Pokazują, kiedy trzeba zapytać handlowców i dystrybutorów, co się dzieje.</t>
  </si>
  <si>
    <t>Jak czytać liczby po cięciu</t>
  </si>
  <si>
    <t>Koszt roczny (zł)</t>
  </si>
  <si>
    <t>Czy ktoś wie, co ten wydatek dał?</t>
  </si>
  <si>
    <t>Czy klient korzysta z tego, wybierając dostawcę?</t>
  </si>
  <si>
    <t>Ile potrwa powrót, jeśli wyłączymy?</t>
  </si>
  <si>
    <t>Kolejność cięcia</t>
  </si>
  <si>
    <t>Decyzja</t>
  </si>
  <si>
    <t>Od kiedy</t>
  </si>
  <si>
    <t>Zapytania</t>
  </si>
  <si>
    <t>Zostaje w budżecie (zł rocznie)</t>
  </si>
  <si>
    <t>Oszczędność (zł rocznie)</t>
  </si>
  <si>
    <t>Uwagi</t>
  </si>
  <si>
    <t>PRZYKŁAD: płatny wpis w portalu branżowym</t>
  </si>
  <si>
    <t>Oferty</t>
  </si>
  <si>
    <t>Opcjonalnie</t>
  </si>
  <si>
    <t>Notatki</t>
  </si>
  <si>
    <t>Miesiąc</t>
  </si>
  <si>
    <t>Zapytania razem</t>
  </si>
  <si>
    <t>W tym od firm, z którymi jeszcze nie pracowaliście</t>
  </si>
  <si>
    <t>Nowe firmy: średnia z 3 mies.</t>
  </si>
  <si>
    <t>Żadna z tych liczb nie mierzy samego marketingu. Na wygrane oferty wpływa cena, praca handlowców i to, na które zapytania wysyłacie ofertę (po cięciu odsetek wygranych może nawet wzrosnąć, bo więcej ofert idzie do stałych klientów, dlatego patrzcie na niego razem z rabatem). Na zapytania wpływa cały rynek i sezon. Te liczby działają jak czujnik drgań: nie mówią, co się psuje, tylko że trzeba zajrzeć. Kiedy spadają kilka miesięcy z rzędu, zapytajcie handlowców, o co przegrywacie, a dystrybutorów, jak idzie u innych.</t>
  </si>
  <si>
    <t>Średnia z 3 mies. rok wcześniej</t>
  </si>
  <si>
    <t>Zmiana r/r</t>
  </si>
  <si>
    <t>Oferty wysłane</t>
  </si>
  <si>
    <t>Oferty wygrane</t>
  </si>
  <si>
    <t>Odsetek wygranych</t>
  </si>
  <si>
    <t>Odsetek rok wcześniej</t>
  </si>
  <si>
    <t>Średni rabat w wygranych ofertach</t>
  </si>
  <si>
    <t>Rabat rok wcześniej</t>
  </si>
  <si>
    <t>Wyszukiwania nazwy firmy (Search Console)</t>
  </si>
  <si>
    <t>Skąd klienci o Was wiedzą (podsumowanie miesiąca)</t>
  </si>
  <si>
    <t>Powody przegranych ofert</t>
  </si>
  <si>
    <t>Co zmieniliśmy w marketingu</t>
  </si>
  <si>
    <t>Co mówią handlowcy i dystrybutorzy</t>
  </si>
  <si>
    <t>Nie</t>
  </si>
  <si>
    <t>PRZYKŁAD</t>
  </si>
  <si>
    <t>do 3 miesięcy</t>
  </si>
  <si>
    <t>Wyszukiwania nazwy firmy (Google Search Console → Skuteczność → filtr zapytań z nazwą firmy) są kolumną opcjonalną. Google ukrywa zapytania wpisywane przez mało osób, więc w niszowej firmie część wyszukiwań może być niewidoczna. Nazwę wpisują też kandydaci do pracy i obecni klienci.</t>
  </si>
  <si>
    <t>Oznaczenia</t>
  </si>
  <si>
    <t>Żółte pola: do wypełnienia. Szare pola: liczą się same. Ciemniejsze szare: brak danych do porównania. Wiersz „PRZYKŁAD” pokazuje format i nie wlicza się do sum; można go usunąć.</t>
  </si>
  <si>
    <t>Raz na kwartał przejrzyjcie obie zakładki razem: osoba od marketingu i ktoś z zarządu.</t>
  </si>
  <si>
    <t>Polecenie 6, strona 5, targi 2, portal 1</t>
  </si>
  <si>
    <t>Cena (2), termin dostawy (1)</t>
  </si>
  <si>
    <t>Wyłączony płatny wpis w portalu</t>
  </si>
  <si>
    <t>Dystrybutor: klienci odkładają inwestycje</t>
  </si>
  <si>
    <t>Wyłączamy</t>
  </si>
  <si>
    <t>Nikt nie pamięta zapytania z tego źródła</t>
  </si>
  <si>
    <t>Targi krajowe (stoisko, transport, ludzie)</t>
  </si>
  <si>
    <t>Targi zagraniczne</t>
  </si>
  <si>
    <t>Gadżety i upominki</t>
  </si>
  <si>
    <t>Katalog drukowany</t>
  </si>
  <si>
    <t>Karty katalogowe i dokumentacja techniczna</t>
  </si>
  <si>
    <t>Strona www (utrzymanie i aktualizacja danych)</t>
  </si>
  <si>
    <t>Obsługa zapytań ze strony i z maila</t>
  </si>
  <si>
    <t>Ogłoszenia w prasie branżowej</t>
  </si>
  <si>
    <t>Artykuły i wywiady w prasie branżowej</t>
  </si>
  <si>
    <t>Płatne wpisy w katalogach i portalach branżowych</t>
  </si>
  <si>
    <t>Reklama w wyszukiwarce (Google)</t>
  </si>
  <si>
    <t>LinkedIn (profil firmy, reklamy)</t>
  </si>
  <si>
    <t>Newsletter / mailing do klientów</t>
  </si>
  <si>
    <t>Zdjęcia i filmy produktów</t>
  </si>
  <si>
    <t>Materiały dla handlowców i dystrybutorów</t>
  </si>
  <si>
    <t>Agencja / freelancer</t>
  </si>
  <si>
    <t>Razem</t>
  </si>
  <si>
    <t>Średnia z 3 miesięcy pojawia się od trzeciego miesiąca, porównanie odsetka wygranych i rabatu z rokiem wcześniej od listopada 2026, a średniej z 3 miesięcy od stycznia 2027. Najlepiej uzupełnić od razu miesiące wstecz. Czerwone podświetlenie: zapytania od nowych firm spadły o ponad 10% r/r, odsetek wygranych spadł o ponad 5 pkt proc. albo rabat wzrósł o ponad 2 pkt proc. To sygnał, żeby zajrzeć, a nie wyrok w sprawie marketingu: sprawdźcie rynek, ceny i powody przegranych.</t>
  </si>
  <si>
    <t>Oszczędność jako % budżetu</t>
  </si>
  <si>
    <t>„1” = nikt nie wie, co dał, klient z tego nie korzysta przy wyborze dostawcy, a powrót zajmie do 3 miesięcy. „3” = klient korzysta z tego przy wyborze albo odbudowa trwa ponad rok: tnij na końcu i nigdy na próbę. „2” = reszta, do rozmowy. Samo „nie wiemy, co dał” nie wystarczy, bo działania budujące rozpoznawalność dają efekt z opóźnieniem i często nikt go nie widzi. Wiersz PRZYKŁAD nie wlicza się do sum.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</si>
</sst>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#,##0&quot; zł&quot;;-#,##0&quot; zł&quot;;&quot;-&quot;"/>
    <numFmt numFmtId="165" formatCode="0.0"/>
    <numFmt numFmtId="166" formatCode="+0%;-0%;0%"/>
    <numFmt numFmtId="167" formatCode="yyyy-mm"/>
    <numFmt numFmtId="168" formatCode="yyyy-mm-dd"/>
    <numFmt numFmtId="169" formatCode="0.0%"/>
  </numFmts>
  <fonts count="12">
    <font>
      <sz val="11.0"/>
      <color theme="1"/>
      <name val="Calibri"/>
      <scheme val="minor"/>
    </font>
    <font>
      <b/>
      <sz val="18.0"/>
      <color rgb="FF0A0A0A"/>
      <name val="Arial"/>
    </font>
    <font>
      <sz val="10.0"/>
      <color rgb="FF767676"/>
      <name val="Arial"/>
    </font>
    <font>
      <b/>
      <sz val="14.0"/>
      <color theme="1"/>
      <name val="Arial"/>
    </font>
    <font>
      <sz val="11.0"/>
      <color theme="1"/>
      <name val="Calibri"/>
    </font>
    <font>
      <b/>
      <sz val="12.0"/>
      <color theme="1"/>
      <name val="Arial"/>
    </font>
    <font>
      <sz val="10.0"/>
      <color theme="1"/>
      <name val="Arial"/>
    </font>
    <font>
      <b/>
      <sz val="10.0"/>
      <color rgb="FFFFFFFF"/>
      <name val="Arial"/>
    </font>
    <font/>
    <font>
      <i/>
      <sz val="10.0"/>
      <color rgb="FF767676"/>
      <name val="Arial"/>
    </font>
    <font>
      <b/>
      <sz val="10.0"/>
      <color theme="1"/>
      <name val="Arial"/>
    </font>
    <font>
      <sz val="9.0"/>
      <color rgb="FF767676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A0A0A"/>
        <bgColor rgb="FF0A0A0A"/>
      </patternFill>
    </fill>
    <fill>
      <patternFill patternType="solid">
        <fgColor rgb="FFFAFAFA"/>
        <bgColor rgb="FFFAFAFA"/>
      </patternFill>
    </fill>
    <fill>
      <patternFill patternType="solid">
        <fgColor rgb="FFF2F2F2"/>
        <bgColor rgb="FFF2F2F2"/>
      </patternFill>
    </fill>
    <fill>
      <patternFill patternType="solid">
        <fgColor rgb="FFFFF4CC"/>
        <bgColor rgb="FFFFF4CC"/>
      </patternFill>
    </fill>
    <fill>
      <patternFill patternType="solid">
        <fgColor rgb="FFE6E6E6"/>
        <bgColor rgb="FFE6E6E6"/>
      </patternFill>
    </fill>
  </fills>
  <borders count="6">
    <border/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</border>
    <border>
      <left/>
      <right/>
      <top/>
      <bottom/>
    </border>
    <border>
      <left style="thin">
        <color rgb="FFD8D8D8"/>
      </left>
      <top style="thin">
        <color rgb="FFD8D8D8"/>
      </top>
      <bottom style="thin">
        <color rgb="FFD8D8D8"/>
      </bottom>
    </border>
    <border>
      <top style="thin">
        <color rgb="FFD8D8D8"/>
      </top>
      <bottom style="thin">
        <color rgb="FFD8D8D8"/>
      </bottom>
    </border>
    <border>
      <right style="thin">
        <color rgb="FFD8D8D8"/>
      </right>
      <top style="thin">
        <color rgb="FFD8D8D8"/>
      </top>
      <bottom style="thin">
        <color rgb="FFD8D8D8"/>
      </bottom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top" wrapText="1"/>
    </xf>
    <xf borderId="0" fillId="0" fontId="2" numFmtId="0" xfId="0" applyAlignment="1" applyFont="1">
      <alignment shrinkToFit="0" vertical="top" wrapText="1"/>
    </xf>
    <xf borderId="0" fillId="0" fontId="3" numFmtId="0" xfId="0" applyFont="1"/>
    <xf borderId="0" fillId="0" fontId="4" numFmtId="0" xfId="0" applyAlignment="1" applyFont="1">
      <alignment shrinkToFit="0" vertical="top" wrapText="1"/>
    </xf>
    <xf borderId="0" fillId="0" fontId="5" numFmtId="0" xfId="0" applyAlignment="1" applyFont="1">
      <alignment shrinkToFit="0" vertical="top" wrapText="1"/>
    </xf>
    <xf borderId="0" fillId="0" fontId="2" numFmtId="0" xfId="0" applyFont="1"/>
    <xf borderId="0" fillId="0" fontId="6" numFmtId="0" xfId="0" applyAlignment="1" applyFont="1">
      <alignment shrinkToFit="0" vertical="top" wrapText="1"/>
    </xf>
    <xf borderId="1" fillId="2" fontId="7" numFmtId="0" xfId="0" applyAlignment="1" applyBorder="1" applyFill="1" applyFont="1">
      <alignment horizontal="center" shrinkToFit="0" vertical="center" wrapText="1"/>
    </xf>
    <xf borderId="2" fillId="2" fontId="4" numFmtId="0" xfId="0" applyBorder="1" applyFill="1" applyFont="1"/>
    <xf borderId="3" fillId="2" fontId="7" numFmtId="0" xfId="0" applyAlignment="1" applyBorder="1" applyFill="1" applyFont="1">
      <alignment horizontal="center" shrinkToFit="0" vertical="center" wrapText="1"/>
    </xf>
    <xf borderId="4" fillId="0" fontId="8" numFmtId="0" xfId="0" applyBorder="1" applyFont="1"/>
    <xf borderId="1" fillId="3" fontId="9" numFmtId="0" xfId="0" applyAlignment="1" applyBorder="1" applyFill="1" applyFont="1">
      <alignment shrinkToFit="0" vertical="top" wrapText="1"/>
    </xf>
    <xf borderId="1" fillId="3" fontId="9" numFmtId="164" xfId="0" applyAlignment="1" applyBorder="1" applyFill="1" applyFont="1" applyNumberFormat="1">
      <alignment shrinkToFit="0" vertical="top" wrapText="1"/>
    </xf>
    <xf borderId="5" fillId="0" fontId="8" numFmtId="0" xfId="0" applyBorder="1" applyFont="1"/>
    <xf borderId="1" fillId="3" fontId="9" numFmtId="49" xfId="0" applyAlignment="1" applyBorder="1" applyFill="1" applyFont="1" applyNumberFormat="1">
      <alignment vertical="top"/>
    </xf>
    <xf borderId="1" fillId="3" fontId="9" numFmtId="3" xfId="0" applyAlignment="1" applyBorder="1" applyFill="1" applyFont="1" applyNumberFormat="1">
      <alignment vertical="top"/>
    </xf>
    <xf borderId="1" fillId="3" fontId="9" numFmtId="165" xfId="0" applyAlignment="1" applyBorder="1" applyFill="1" applyFont="1" applyNumberFormat="1">
      <alignment vertical="top"/>
    </xf>
    <xf borderId="1" fillId="3" fontId="9" numFmtId="166" xfId="0" applyAlignment="1" applyBorder="1" applyFill="1" applyFont="1" applyNumberFormat="1">
      <alignment vertical="top"/>
    </xf>
    <xf borderId="1" fillId="3" fontId="9" numFmtId="9" xfId="0" applyAlignment="1" applyBorder="1" applyFill="1" applyFont="1" applyNumberFormat="1">
      <alignment vertical="top"/>
    </xf>
    <xf borderId="1" fillId="4" fontId="6" numFmtId="167" xfId="0" applyAlignment="1" applyBorder="1" applyFill="1" applyFont="1" applyNumberFormat="1">
      <alignment vertical="top"/>
    </xf>
    <xf borderId="1" fillId="5" fontId="6" numFmtId="3" xfId="0" applyAlignment="1" applyBorder="1" applyFill="1" applyFont="1" applyNumberFormat="1">
      <alignment vertical="top"/>
    </xf>
    <xf borderId="1" fillId="3" fontId="9" numFmtId="168" xfId="0" applyAlignment="1" applyBorder="1" applyFill="1" applyFont="1" applyNumberFormat="1">
      <alignment shrinkToFit="0" vertical="top" wrapText="1"/>
    </xf>
    <xf borderId="1" fillId="6" fontId="6" numFmtId="165" xfId="0" applyAlignment="1" applyBorder="1" applyFill="1" applyFont="1" applyNumberFormat="1">
      <alignment vertical="top"/>
    </xf>
    <xf borderId="1" fillId="6" fontId="6" numFmtId="166" xfId="0" applyAlignment="1" applyBorder="1" applyFill="1" applyFont="1" applyNumberFormat="1">
      <alignment vertical="top"/>
    </xf>
    <xf borderId="1" fillId="4" fontId="6" numFmtId="9" xfId="0" applyAlignment="1" applyBorder="1" applyFill="1" applyFont="1" applyNumberFormat="1">
      <alignment vertical="top"/>
    </xf>
    <xf borderId="1" fillId="6" fontId="6" numFmtId="9" xfId="0" applyAlignment="1" applyBorder="1" applyFill="1" applyFont="1" applyNumberFormat="1">
      <alignment vertical="top"/>
    </xf>
    <xf borderId="1" fillId="5" fontId="6" numFmtId="9" xfId="0" applyAlignment="1" applyBorder="1" applyFill="1" applyFont="1" applyNumberFormat="1">
      <alignment vertical="top"/>
    </xf>
    <xf borderId="1" fillId="5" fontId="6" numFmtId="0" xfId="0" applyAlignment="1" applyBorder="1" applyFill="1" applyFont="1">
      <alignment shrinkToFit="0" vertical="top" wrapText="1"/>
    </xf>
    <xf borderId="1" fillId="5" fontId="6" numFmtId="164" xfId="0" applyAlignment="1" applyBorder="1" applyFill="1" applyFont="1" applyNumberFormat="1">
      <alignment shrinkToFit="0" vertical="top" wrapText="1"/>
    </xf>
    <xf borderId="1" fillId="4" fontId="6" numFmtId="0" xfId="0" applyAlignment="1" applyBorder="1" applyFill="1" applyFont="1">
      <alignment shrinkToFit="0" vertical="top" wrapText="1"/>
    </xf>
    <xf borderId="1" fillId="4" fontId="6" numFmtId="165" xfId="0" applyAlignment="1" applyBorder="1" applyFill="1" applyFont="1" applyNumberFormat="1">
      <alignment vertical="top"/>
    </xf>
    <xf borderId="1" fillId="5" fontId="6" numFmtId="168" xfId="0" applyAlignment="1" applyBorder="1" applyFill="1" applyFont="1" applyNumberFormat="1">
      <alignment shrinkToFit="0" vertical="top" wrapText="1"/>
    </xf>
    <xf borderId="1" fillId="4" fontId="6" numFmtId="164" xfId="0" applyAlignment="1" applyBorder="1" applyFill="1" applyFont="1" applyNumberFormat="1">
      <alignment shrinkToFit="0" vertical="top" wrapText="1"/>
    </xf>
    <xf borderId="1" fillId="4" fontId="6" numFmtId="166" xfId="0" applyAlignment="1" applyBorder="1" applyFill="1" applyFont="1" applyNumberFormat="1">
      <alignment vertical="top"/>
    </xf>
    <xf borderId="0" fillId="0" fontId="10" numFmtId="0" xfId="0" applyFont="1"/>
    <xf borderId="1" fillId="4" fontId="10" numFmtId="164" xfId="0" applyBorder="1" applyFill="1" applyFont="1" applyNumberFormat="1"/>
    <xf borderId="0" fillId="0" fontId="11" numFmtId="0" xfId="0" applyAlignment="1" applyFont="1">
      <alignment shrinkToFit="0" vertical="top" wrapText="1"/>
    </xf>
    <xf borderId="0" fillId="0" fontId="6" numFmtId="0" xfId="0" applyFont="1"/>
    <xf borderId="1" fillId="4" fontId="6" numFmtId="169" xfId="0" applyBorder="1" applyFill="1" applyFont="1" applyNumberFormat="1"/>
  </cellXfs>
  <cellStyles count="1">
    <cellStyle xfId="0" name="Normal" builtinId="0"/>
  </cellStyles>
  <dxfs count="2">
    <dxf>
      <font>
        <b/>
        <color rgb="FF9C2A00"/>
        <name val="Arial"/>
      </font>
      <fill>
        <patternFill patternType="none"/>
      </fill>
      <border/>
    </dxf>
    <dxf>
      <font>
        <b/>
        <color rgb="FF1E6B30"/>
        <name val="Arial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3.0"/>
    <col customWidth="1" min="2" max="2" width="110.0"/>
    <col customWidth="1" min="3" max="26" width="8.71"/>
  </cols>
  <sheetData>
    <row r="1">
      <c r="B1" s="1" t="s">
        <v>0</v>
      </c>
    </row>
    <row r="2">
      <c r="B2" s="2" t="s">
        <v>2</v>
      </c>
    </row>
    <row r="3">
      <c r="B3" s="4"/>
    </row>
    <row r="4">
      <c r="B4" s="5" t="s">
        <v>3</v>
      </c>
    </row>
    <row r="5">
      <c r="B5" s="7" t="s">
        <v>5</v>
      </c>
    </row>
    <row r="6">
      <c r="B6" s="4"/>
    </row>
    <row r="7">
      <c r="B7" s="5" t="s">
        <v>6</v>
      </c>
    </row>
    <row r="8">
      <c r="B8" s="7" t="s">
        <v>7</v>
      </c>
    </row>
    <row r="9">
      <c r="B9" s="7" t="s">
        <v>9</v>
      </c>
    </row>
    <row r="10">
      <c r="B10" s="7" t="s">
        <v>10</v>
      </c>
    </row>
    <row r="11">
      <c r="B11" s="7" t="s">
        <v>11</v>
      </c>
    </row>
    <row r="12">
      <c r="B12" s="7" t="s">
        <v>12</v>
      </c>
    </row>
    <row r="13">
      <c r="B13" s="7" t="s">
        <v>13</v>
      </c>
    </row>
    <row r="14">
      <c r="B14" s="7" t="s">
        <v>14</v>
      </c>
    </row>
    <row r="15">
      <c r="B15" s="4"/>
    </row>
    <row r="16">
      <c r="B16" s="5" t="s">
        <v>15</v>
      </c>
    </row>
    <row r="17">
      <c r="B17" s="7" t="s">
        <v>17</v>
      </c>
    </row>
    <row r="18">
      <c r="B18" s="7" t="s">
        <v>18</v>
      </c>
    </row>
    <row r="19">
      <c r="B19" s="4"/>
    </row>
    <row r="20">
      <c r="B20" s="5" t="s">
        <v>20</v>
      </c>
    </row>
    <row r="21" ht="15.75" customHeight="1">
      <c r="B21" s="7" t="s">
        <v>40</v>
      </c>
    </row>
    <row r="22" ht="15.75" customHeight="1">
      <c r="B22" s="7" t="s">
        <v>57</v>
      </c>
    </row>
    <row r="23" ht="15.75" customHeight="1">
      <c r="B23" s="4"/>
    </row>
    <row r="24" ht="15.75" customHeight="1">
      <c r="B24" s="5" t="s">
        <v>58</v>
      </c>
    </row>
    <row r="25" ht="15.75" customHeight="1">
      <c r="B25" s="7" t="s">
        <v>59</v>
      </c>
    </row>
    <row r="26" ht="15.75" customHeight="1">
      <c r="B26" s="7" t="s">
        <v>60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1.0" footer="0.0" header="0.0" left="0.75" right="0.75" top="1.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1.0" ySplit="4.0" topLeftCell="B5" activePane="bottomRight" state="frozen"/>
      <selection activeCell="B1" sqref="B1" pane="topRight"/>
      <selection activeCell="A5" sqref="A5" pane="bottomLeft"/>
      <selection activeCell="B5" sqref="B5" pane="bottomRight"/>
    </sheetView>
  </sheetViews>
  <sheetFormatPr customHeight="1" defaultColWidth="14.43" defaultRowHeight="15.0"/>
  <cols>
    <col customWidth="1" min="1" max="1" width="36.0"/>
    <col customWidth="1" min="2" max="2" width="15.0"/>
    <col customWidth="1" min="3" max="3" width="16.0"/>
    <col customWidth="1" min="4" max="4" width="22.0"/>
    <col customWidth="1" min="5" max="5" width="18.0"/>
    <col customWidth="1" min="6" max="6" width="30.0"/>
    <col customWidth="1" min="7" max="7" width="14.0"/>
    <col customWidth="1" min="8" max="8" width="12.0"/>
    <col customWidth="1" min="9" max="9" width="17.0"/>
    <col customWidth="1" min="10" max="10" width="15.0"/>
    <col customWidth="1" min="11" max="11" width="34.0"/>
    <col customWidth="1" min="12" max="26" width="8.71"/>
  </cols>
  <sheetData>
    <row r="1">
      <c r="A1" s="3" t="s">
        <v>1</v>
      </c>
    </row>
    <row r="2">
      <c r="A2" s="6" t="s">
        <v>4</v>
      </c>
    </row>
    <row r="4" ht="48.0" customHeight="1">
      <c r="A4" s="8" t="s">
        <v>8</v>
      </c>
      <c r="B4" s="8" t="s">
        <v>21</v>
      </c>
      <c r="C4" s="8" t="s">
        <v>22</v>
      </c>
      <c r="D4" s="8" t="s">
        <v>23</v>
      </c>
      <c r="E4" s="8" t="s">
        <v>24</v>
      </c>
      <c r="F4" s="8" t="s">
        <v>25</v>
      </c>
      <c r="G4" s="8" t="s">
        <v>26</v>
      </c>
      <c r="H4" s="8" t="s">
        <v>27</v>
      </c>
      <c r="I4" s="8" t="s">
        <v>29</v>
      </c>
      <c r="J4" s="8" t="s">
        <v>30</v>
      </c>
      <c r="K4" s="8" t="s">
        <v>31</v>
      </c>
    </row>
    <row r="5">
      <c r="A5" s="12" t="s">
        <v>32</v>
      </c>
      <c r="B5" s="13">
        <v>12000.0</v>
      </c>
      <c r="C5" s="12" t="s">
        <v>54</v>
      </c>
      <c r="D5" s="12" t="s">
        <v>54</v>
      </c>
      <c r="E5" s="12" t="s">
        <v>56</v>
      </c>
      <c r="F5" s="12" t="str">
        <f t="shared" ref="F5:F25" si="1">IF(AND(C5="",D5="",E5=""),"",IF(OR(D5="Tak",E5="ponad rok"),"3 – tnij na końcu, nie na próbę",IF(AND(C5="Nie",D5="Nie",E5="do 3 miesięcy"),"1 – pierwszy kandydat do cięcia","2 – do rozmowy")))</f>
        <v>1 – pierwszy kandydat do cięcia</v>
      </c>
      <c r="G5" s="12" t="s">
        <v>65</v>
      </c>
      <c r="H5" s="22">
        <v>46388.0</v>
      </c>
      <c r="I5" s="13">
        <v>0.0</v>
      </c>
      <c r="J5" s="13">
        <f t="shared" ref="J5:J25" si="2">IF(OR(B5="",I5=""),"",B5-I5)</f>
        <v>12000</v>
      </c>
      <c r="K5" s="12" t="s">
        <v>66</v>
      </c>
    </row>
    <row r="6">
      <c r="A6" s="28" t="s">
        <v>67</v>
      </c>
      <c r="B6" s="29"/>
      <c r="C6" s="28"/>
      <c r="D6" s="28"/>
      <c r="E6" s="28"/>
      <c r="F6" s="30" t="str">
        <f t="shared" si="1"/>
        <v/>
      </c>
      <c r="G6" s="28"/>
      <c r="H6" s="32"/>
      <c r="I6" s="29"/>
      <c r="J6" s="33" t="str">
        <f t="shared" si="2"/>
        <v/>
      </c>
      <c r="K6" s="28"/>
    </row>
    <row r="7">
      <c r="A7" s="28" t="s">
        <v>68</v>
      </c>
      <c r="B7" s="29"/>
      <c r="C7" s="28"/>
      <c r="D7" s="28"/>
      <c r="E7" s="28"/>
      <c r="F7" s="30" t="str">
        <f t="shared" si="1"/>
        <v/>
      </c>
      <c r="G7" s="28"/>
      <c r="H7" s="32"/>
      <c r="I7" s="29"/>
      <c r="J7" s="33" t="str">
        <f t="shared" si="2"/>
        <v/>
      </c>
      <c r="K7" s="28"/>
    </row>
    <row r="8">
      <c r="A8" s="28" t="s">
        <v>69</v>
      </c>
      <c r="B8" s="29"/>
      <c r="C8" s="28"/>
      <c r="D8" s="28"/>
      <c r="E8" s="28"/>
      <c r="F8" s="30" t="str">
        <f t="shared" si="1"/>
        <v/>
      </c>
      <c r="G8" s="28"/>
      <c r="H8" s="32"/>
      <c r="I8" s="29"/>
      <c r="J8" s="33" t="str">
        <f t="shared" si="2"/>
        <v/>
      </c>
      <c r="K8" s="28"/>
    </row>
    <row r="9">
      <c r="A9" s="28" t="s">
        <v>70</v>
      </c>
      <c r="B9" s="29"/>
      <c r="C9" s="28"/>
      <c r="D9" s="28"/>
      <c r="E9" s="28"/>
      <c r="F9" s="30" t="str">
        <f t="shared" si="1"/>
        <v/>
      </c>
      <c r="G9" s="28"/>
      <c r="H9" s="32"/>
      <c r="I9" s="29"/>
      <c r="J9" s="33" t="str">
        <f t="shared" si="2"/>
        <v/>
      </c>
      <c r="K9" s="28"/>
    </row>
    <row r="10">
      <c r="A10" s="28" t="s">
        <v>71</v>
      </c>
      <c r="B10" s="29"/>
      <c r="C10" s="28"/>
      <c r="D10" s="28"/>
      <c r="E10" s="28"/>
      <c r="F10" s="30" t="str">
        <f t="shared" si="1"/>
        <v/>
      </c>
      <c r="G10" s="28"/>
      <c r="H10" s="32"/>
      <c r="I10" s="29"/>
      <c r="J10" s="33" t="str">
        <f t="shared" si="2"/>
        <v/>
      </c>
      <c r="K10" s="28"/>
    </row>
    <row r="11">
      <c r="A11" s="28" t="s">
        <v>72</v>
      </c>
      <c r="B11" s="29"/>
      <c r="C11" s="28"/>
      <c r="D11" s="28"/>
      <c r="E11" s="28"/>
      <c r="F11" s="30" t="str">
        <f t="shared" si="1"/>
        <v/>
      </c>
      <c r="G11" s="28"/>
      <c r="H11" s="32"/>
      <c r="I11" s="29"/>
      <c r="J11" s="33" t="str">
        <f t="shared" si="2"/>
        <v/>
      </c>
      <c r="K11" s="28"/>
    </row>
    <row r="12">
      <c r="A12" s="28" t="s">
        <v>73</v>
      </c>
      <c r="B12" s="29"/>
      <c r="C12" s="28"/>
      <c r="D12" s="28"/>
      <c r="E12" s="28"/>
      <c r="F12" s="30" t="str">
        <f t="shared" si="1"/>
        <v/>
      </c>
      <c r="G12" s="28"/>
      <c r="H12" s="32"/>
      <c r="I12" s="29"/>
      <c r="J12" s="33" t="str">
        <f t="shared" si="2"/>
        <v/>
      </c>
      <c r="K12" s="28"/>
    </row>
    <row r="13">
      <c r="A13" s="28" t="s">
        <v>74</v>
      </c>
      <c r="B13" s="29"/>
      <c r="C13" s="28"/>
      <c r="D13" s="28"/>
      <c r="E13" s="28"/>
      <c r="F13" s="30" t="str">
        <f t="shared" si="1"/>
        <v/>
      </c>
      <c r="G13" s="28"/>
      <c r="H13" s="32"/>
      <c r="I13" s="29"/>
      <c r="J13" s="33" t="str">
        <f t="shared" si="2"/>
        <v/>
      </c>
      <c r="K13" s="28"/>
    </row>
    <row r="14">
      <c r="A14" s="28" t="s">
        <v>75</v>
      </c>
      <c r="B14" s="29"/>
      <c r="C14" s="28"/>
      <c r="D14" s="28"/>
      <c r="E14" s="28"/>
      <c r="F14" s="30" t="str">
        <f t="shared" si="1"/>
        <v/>
      </c>
      <c r="G14" s="28"/>
      <c r="H14" s="32"/>
      <c r="I14" s="29"/>
      <c r="J14" s="33" t="str">
        <f t="shared" si="2"/>
        <v/>
      </c>
      <c r="K14" s="28"/>
    </row>
    <row r="15">
      <c r="A15" s="28" t="s">
        <v>76</v>
      </c>
      <c r="B15" s="29"/>
      <c r="C15" s="28"/>
      <c r="D15" s="28"/>
      <c r="E15" s="28"/>
      <c r="F15" s="30" t="str">
        <f t="shared" si="1"/>
        <v/>
      </c>
      <c r="G15" s="28"/>
      <c r="H15" s="32"/>
      <c r="I15" s="29"/>
      <c r="J15" s="33" t="str">
        <f t="shared" si="2"/>
        <v/>
      </c>
      <c r="K15" s="28"/>
    </row>
    <row r="16">
      <c r="A16" s="28" t="s">
        <v>77</v>
      </c>
      <c r="B16" s="29"/>
      <c r="C16" s="28"/>
      <c r="D16" s="28"/>
      <c r="E16" s="28"/>
      <c r="F16" s="30" t="str">
        <f t="shared" si="1"/>
        <v/>
      </c>
      <c r="G16" s="28"/>
      <c r="H16" s="32"/>
      <c r="I16" s="29"/>
      <c r="J16" s="33" t="str">
        <f t="shared" si="2"/>
        <v/>
      </c>
      <c r="K16" s="28"/>
    </row>
    <row r="17">
      <c r="A17" s="28" t="s">
        <v>78</v>
      </c>
      <c r="B17" s="29"/>
      <c r="C17" s="28"/>
      <c r="D17" s="28"/>
      <c r="E17" s="28"/>
      <c r="F17" s="30" t="str">
        <f t="shared" si="1"/>
        <v/>
      </c>
      <c r="G17" s="28"/>
      <c r="H17" s="32"/>
      <c r="I17" s="29"/>
      <c r="J17" s="33" t="str">
        <f t="shared" si="2"/>
        <v/>
      </c>
      <c r="K17" s="28"/>
    </row>
    <row r="18">
      <c r="A18" s="28" t="s">
        <v>79</v>
      </c>
      <c r="B18" s="29"/>
      <c r="C18" s="28"/>
      <c r="D18" s="28"/>
      <c r="E18" s="28"/>
      <c r="F18" s="30" t="str">
        <f t="shared" si="1"/>
        <v/>
      </c>
      <c r="G18" s="28"/>
      <c r="H18" s="32"/>
      <c r="I18" s="29"/>
      <c r="J18" s="33" t="str">
        <f t="shared" si="2"/>
        <v/>
      </c>
      <c r="K18" s="28"/>
    </row>
    <row r="19">
      <c r="A19" s="28" t="s">
        <v>80</v>
      </c>
      <c r="B19" s="29"/>
      <c r="C19" s="28"/>
      <c r="D19" s="28"/>
      <c r="E19" s="28"/>
      <c r="F19" s="30" t="str">
        <f t="shared" si="1"/>
        <v/>
      </c>
      <c r="G19" s="28"/>
      <c r="H19" s="32"/>
      <c r="I19" s="29"/>
      <c r="J19" s="33" t="str">
        <f t="shared" si="2"/>
        <v/>
      </c>
      <c r="K19" s="28"/>
    </row>
    <row r="20">
      <c r="A20" s="28" t="s">
        <v>81</v>
      </c>
      <c r="B20" s="29"/>
      <c r="C20" s="28"/>
      <c r="D20" s="28"/>
      <c r="E20" s="28"/>
      <c r="F20" s="30" t="str">
        <f t="shared" si="1"/>
        <v/>
      </c>
      <c r="G20" s="28"/>
      <c r="H20" s="32"/>
      <c r="I20" s="29"/>
      <c r="J20" s="33" t="str">
        <f t="shared" si="2"/>
        <v/>
      </c>
      <c r="K20" s="28"/>
    </row>
    <row r="21" ht="15.75" customHeight="1">
      <c r="A21" s="28" t="s">
        <v>82</v>
      </c>
      <c r="B21" s="29"/>
      <c r="C21" s="28"/>
      <c r="D21" s="28"/>
      <c r="E21" s="28"/>
      <c r="F21" s="30" t="str">
        <f t="shared" si="1"/>
        <v/>
      </c>
      <c r="G21" s="28"/>
      <c r="H21" s="32"/>
      <c r="I21" s="29"/>
      <c r="J21" s="33" t="str">
        <f t="shared" si="2"/>
        <v/>
      </c>
      <c r="K21" s="28"/>
    </row>
    <row r="22" ht="15.75" customHeight="1">
      <c r="A22" s="28"/>
      <c r="B22" s="29"/>
      <c r="C22" s="28"/>
      <c r="D22" s="28"/>
      <c r="E22" s="28"/>
      <c r="F22" s="30" t="str">
        <f t="shared" si="1"/>
        <v/>
      </c>
      <c r="G22" s="28"/>
      <c r="H22" s="32"/>
      <c r="I22" s="29"/>
      <c r="J22" s="33" t="str">
        <f t="shared" si="2"/>
        <v/>
      </c>
      <c r="K22" s="28"/>
    </row>
    <row r="23" ht="15.75" customHeight="1">
      <c r="A23" s="28"/>
      <c r="B23" s="29"/>
      <c r="C23" s="28"/>
      <c r="D23" s="28"/>
      <c r="E23" s="28"/>
      <c r="F23" s="30" t="str">
        <f t="shared" si="1"/>
        <v/>
      </c>
      <c r="G23" s="28"/>
      <c r="H23" s="32"/>
      <c r="I23" s="29"/>
      <c r="J23" s="33" t="str">
        <f t="shared" si="2"/>
        <v/>
      </c>
      <c r="K23" s="28"/>
    </row>
    <row r="24" ht="15.75" customHeight="1">
      <c r="A24" s="28"/>
      <c r="B24" s="29"/>
      <c r="C24" s="28"/>
      <c r="D24" s="28"/>
      <c r="E24" s="28"/>
      <c r="F24" s="30" t="str">
        <f t="shared" si="1"/>
        <v/>
      </c>
      <c r="G24" s="28"/>
      <c r="H24" s="32"/>
      <c r="I24" s="29"/>
      <c r="J24" s="33" t="str">
        <f t="shared" si="2"/>
        <v/>
      </c>
      <c r="K24" s="28"/>
    </row>
    <row r="25" ht="15.75" customHeight="1">
      <c r="A25" s="28"/>
      <c r="B25" s="29"/>
      <c r="C25" s="28"/>
      <c r="D25" s="28"/>
      <c r="E25" s="28"/>
      <c r="F25" s="30" t="str">
        <f t="shared" si="1"/>
        <v/>
      </c>
      <c r="G25" s="28"/>
      <c r="H25" s="32"/>
      <c r="I25" s="29"/>
      <c r="J25" s="33" t="str">
        <f t="shared" si="2"/>
        <v/>
      </c>
      <c r="K25" s="28"/>
    </row>
    <row r="26" ht="15.75" customHeight="1">
      <c r="A26" s="35" t="s">
        <v>83</v>
      </c>
      <c r="B26" s="36">
        <f>SUM(B6:B25)</f>
        <v>0</v>
      </c>
      <c r="I26" s="36">
        <f t="shared" ref="I26:J26" si="3">SUM(I6:I25)</f>
        <v>0</v>
      </c>
      <c r="J26" s="36">
        <f t="shared" si="3"/>
        <v>0</v>
      </c>
    </row>
    <row r="27" ht="15.75" customHeight="1">
      <c r="A27" s="38" t="s">
        <v>85</v>
      </c>
      <c r="J27" s="39" t="str">
        <f>IF(B26=0,"",J26/B26)</f>
        <v/>
      </c>
    </row>
    <row r="28" ht="15.75" customHeight="1"/>
    <row r="29" ht="43.5" customHeight="1">
      <c r="A29" s="37" t="s">
        <v>86</v>
      </c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29:K29"/>
  </mergeCells>
  <conditionalFormatting sqref="F6:F25">
    <cfRule type="expression" dxfId="0" priority="1">
      <formula>LEFT(F6,1)="1"</formula>
    </cfRule>
  </conditionalFormatting>
  <conditionalFormatting sqref="F6:F25">
    <cfRule type="expression" dxfId="1" priority="2">
      <formula>LEFT(F6,1)="3"</formula>
    </cfRule>
  </conditionalFormatting>
  <dataValidations>
    <dataValidation type="list" allowBlank="1" sqref="E5:E25">
      <formula1>"do 3 miesięcy,3–12 miesięcy,ponad rok"</formula1>
    </dataValidation>
    <dataValidation type="list" allowBlank="1" sqref="C5:C25">
      <formula1>"Tak,Częściowo,Nie"</formula1>
    </dataValidation>
    <dataValidation type="list" allowBlank="1" sqref="D5:D25">
      <formula1>"Tak,Nie"</formula1>
    </dataValidation>
    <dataValidation type="list" allowBlank="1" sqref="G5:G25">
      <formula1>"Zostaje,Ograniczamy,Wyłączamy"</formula1>
    </dataValidation>
  </dataValidations>
  <printOptions/>
  <pageMargins bottom="1.0" footer="0.0" header="0.0" left="0.75" right="0.75" top="1.0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1.0" ySplit="4.0" topLeftCell="B5" activePane="bottomRight" state="frozen"/>
      <selection activeCell="B1" sqref="B1" pane="topRight"/>
      <selection activeCell="A5" sqref="A5" pane="bottomLeft"/>
      <selection activeCell="B5" sqref="B5" pane="bottomRight"/>
    </sheetView>
  </sheetViews>
  <sheetFormatPr customHeight="1" defaultColWidth="14.43" defaultRowHeight="15.0"/>
  <cols>
    <col customWidth="1" min="1" max="2" width="10.0"/>
    <col customWidth="1" min="3" max="3" width="14.0"/>
    <col customWidth="1" min="4" max="5" width="11.0"/>
    <col customWidth="1" min="6" max="8" width="9.0"/>
    <col customWidth="1" min="9" max="10" width="10.0"/>
    <col customWidth="1" min="11" max="11" width="11.0"/>
    <col customWidth="1" min="12" max="12" width="10.0"/>
    <col customWidth="1" min="13" max="13" width="13.0"/>
    <col customWidth="1" min="14" max="14" width="30.0"/>
    <col customWidth="1" min="15" max="16" width="26.0"/>
    <col customWidth="1" min="17" max="17" width="30.0"/>
    <col customWidth="1" min="18" max="26" width="8.71"/>
  </cols>
  <sheetData>
    <row r="1">
      <c r="A1" s="3" t="s">
        <v>16</v>
      </c>
    </row>
    <row r="2">
      <c r="A2" s="6" t="s">
        <v>19</v>
      </c>
    </row>
    <row r="3">
      <c r="A3" s="9"/>
      <c r="B3" s="10" t="s">
        <v>28</v>
      </c>
      <c r="C3" s="11"/>
      <c r="D3" s="11"/>
      <c r="E3" s="11"/>
      <c r="F3" s="14"/>
      <c r="G3" s="10" t="s">
        <v>33</v>
      </c>
      <c r="H3" s="11"/>
      <c r="I3" s="11"/>
      <c r="J3" s="11"/>
      <c r="K3" s="11"/>
      <c r="L3" s="14"/>
      <c r="M3" s="8" t="s">
        <v>34</v>
      </c>
      <c r="N3" s="10" t="s">
        <v>35</v>
      </c>
      <c r="O3" s="11"/>
      <c r="P3" s="11"/>
      <c r="Q3" s="14"/>
    </row>
    <row r="4" ht="60.0" customHeight="1">
      <c r="A4" s="8" t="s">
        <v>36</v>
      </c>
      <c r="B4" s="8" t="s">
        <v>37</v>
      </c>
      <c r="C4" s="8" t="s">
        <v>38</v>
      </c>
      <c r="D4" s="8" t="s">
        <v>39</v>
      </c>
      <c r="E4" s="8" t="s">
        <v>41</v>
      </c>
      <c r="F4" s="8" t="s">
        <v>42</v>
      </c>
      <c r="G4" s="8" t="s">
        <v>43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 t="s">
        <v>49</v>
      </c>
      <c r="N4" s="8" t="s">
        <v>50</v>
      </c>
      <c r="O4" s="8" t="s">
        <v>51</v>
      </c>
      <c r="P4" s="8" t="s">
        <v>52</v>
      </c>
      <c r="Q4" s="8" t="s">
        <v>53</v>
      </c>
    </row>
    <row r="5">
      <c r="A5" s="15" t="s">
        <v>55</v>
      </c>
      <c r="B5" s="16">
        <v>14.0</v>
      </c>
      <c r="C5" s="16">
        <v>5.0</v>
      </c>
      <c r="D5" s="17"/>
      <c r="E5" s="17"/>
      <c r="F5" s="18"/>
      <c r="G5" s="16">
        <v>9.0</v>
      </c>
      <c r="H5" s="16">
        <v>3.0</v>
      </c>
      <c r="I5" s="19">
        <f t="shared" ref="I5:I31" si="1">IF(OR(G5="",G5=0),"",H5/G5)</f>
        <v>0.3333333333</v>
      </c>
      <c r="J5" s="19"/>
      <c r="K5" s="19">
        <v>0.06</v>
      </c>
      <c r="L5" s="19"/>
      <c r="M5" s="16">
        <v>120.0</v>
      </c>
      <c r="N5" s="12" t="s">
        <v>61</v>
      </c>
      <c r="O5" s="12" t="s">
        <v>62</v>
      </c>
      <c r="P5" s="12" t="s">
        <v>63</v>
      </c>
      <c r="Q5" s="12" t="s">
        <v>64</v>
      </c>
    </row>
    <row r="6">
      <c r="A6" s="20">
        <v>45962.0</v>
      </c>
      <c r="B6" s="21"/>
      <c r="C6" s="21"/>
      <c r="D6" s="23"/>
      <c r="E6" s="23"/>
      <c r="F6" s="24"/>
      <c r="G6" s="21"/>
      <c r="H6" s="21"/>
      <c r="I6" s="25" t="str">
        <f t="shared" si="1"/>
        <v/>
      </c>
      <c r="J6" s="26"/>
      <c r="K6" s="27"/>
      <c r="L6" s="26"/>
      <c r="M6" s="21"/>
      <c r="N6" s="28"/>
      <c r="O6" s="28"/>
      <c r="P6" s="28"/>
      <c r="Q6" s="28"/>
    </row>
    <row r="7">
      <c r="A7" s="20">
        <v>45992.0</v>
      </c>
      <c r="B7" s="21"/>
      <c r="C7" s="21"/>
      <c r="D7" s="23"/>
      <c r="E7" s="23"/>
      <c r="F7" s="24"/>
      <c r="G7" s="21"/>
      <c r="H7" s="21"/>
      <c r="I7" s="25" t="str">
        <f t="shared" si="1"/>
        <v/>
      </c>
      <c r="J7" s="26"/>
      <c r="K7" s="27"/>
      <c r="L7" s="26"/>
      <c r="M7" s="21"/>
      <c r="N7" s="28"/>
      <c r="O7" s="28"/>
      <c r="P7" s="28"/>
      <c r="Q7" s="28"/>
    </row>
    <row r="8">
      <c r="A8" s="20">
        <v>46023.0</v>
      </c>
      <c r="B8" s="21"/>
      <c r="C8" s="21"/>
      <c r="D8" s="31" t="str">
        <f t="shared" ref="D8:D31" si="2">IF(COUNT(C6:C8)&lt;3,"",AVERAGE(C6:C8))</f>
        <v/>
      </c>
      <c r="E8" s="23"/>
      <c r="F8" s="24"/>
      <c r="G8" s="21"/>
      <c r="H8" s="21"/>
      <c r="I8" s="25" t="str">
        <f t="shared" si="1"/>
        <v/>
      </c>
      <c r="J8" s="26"/>
      <c r="K8" s="27"/>
      <c r="L8" s="26"/>
      <c r="M8" s="21"/>
      <c r="N8" s="28"/>
      <c r="O8" s="28"/>
      <c r="P8" s="28"/>
      <c r="Q8" s="28"/>
    </row>
    <row r="9">
      <c r="A9" s="20">
        <v>46054.0</v>
      </c>
      <c r="B9" s="21"/>
      <c r="C9" s="21"/>
      <c r="D9" s="31" t="str">
        <f t="shared" si="2"/>
        <v/>
      </c>
      <c r="E9" s="23"/>
      <c r="F9" s="24"/>
      <c r="G9" s="21"/>
      <c r="H9" s="21"/>
      <c r="I9" s="25" t="str">
        <f t="shared" si="1"/>
        <v/>
      </c>
      <c r="J9" s="26"/>
      <c r="K9" s="27"/>
      <c r="L9" s="26"/>
      <c r="M9" s="21"/>
      <c r="N9" s="28"/>
      <c r="O9" s="28"/>
      <c r="P9" s="28"/>
      <c r="Q9" s="28"/>
    </row>
    <row r="10">
      <c r="A10" s="20">
        <v>46082.0</v>
      </c>
      <c r="B10" s="21"/>
      <c r="C10" s="21"/>
      <c r="D10" s="31" t="str">
        <f t="shared" si="2"/>
        <v/>
      </c>
      <c r="E10" s="23"/>
      <c r="F10" s="24"/>
      <c r="G10" s="21"/>
      <c r="H10" s="21"/>
      <c r="I10" s="25" t="str">
        <f t="shared" si="1"/>
        <v/>
      </c>
      <c r="J10" s="26"/>
      <c r="K10" s="27"/>
      <c r="L10" s="26"/>
      <c r="M10" s="21"/>
      <c r="N10" s="28"/>
      <c r="O10" s="28"/>
      <c r="P10" s="28"/>
      <c r="Q10" s="28"/>
    </row>
    <row r="11">
      <c r="A11" s="20">
        <v>46113.0</v>
      </c>
      <c r="B11" s="21"/>
      <c r="C11" s="21"/>
      <c r="D11" s="31" t="str">
        <f t="shared" si="2"/>
        <v/>
      </c>
      <c r="E11" s="23"/>
      <c r="F11" s="24"/>
      <c r="G11" s="21"/>
      <c r="H11" s="21"/>
      <c r="I11" s="25" t="str">
        <f t="shared" si="1"/>
        <v/>
      </c>
      <c r="J11" s="26"/>
      <c r="K11" s="27"/>
      <c r="L11" s="26"/>
      <c r="M11" s="21"/>
      <c r="N11" s="28"/>
      <c r="O11" s="28"/>
      <c r="P11" s="28"/>
      <c r="Q11" s="28"/>
    </row>
    <row r="12">
      <c r="A12" s="20">
        <v>46143.0</v>
      </c>
      <c r="B12" s="21"/>
      <c r="C12" s="21"/>
      <c r="D12" s="31" t="str">
        <f t="shared" si="2"/>
        <v/>
      </c>
      <c r="E12" s="23"/>
      <c r="F12" s="24"/>
      <c r="G12" s="21"/>
      <c r="H12" s="21"/>
      <c r="I12" s="25" t="str">
        <f t="shared" si="1"/>
        <v/>
      </c>
      <c r="J12" s="26"/>
      <c r="K12" s="27"/>
      <c r="L12" s="26"/>
      <c r="M12" s="21"/>
      <c r="N12" s="28"/>
      <c r="O12" s="28"/>
      <c r="P12" s="28"/>
      <c r="Q12" s="28"/>
    </row>
    <row r="13">
      <c r="A13" s="20">
        <v>46174.0</v>
      </c>
      <c r="B13" s="21"/>
      <c r="C13" s="21"/>
      <c r="D13" s="31" t="str">
        <f t="shared" si="2"/>
        <v/>
      </c>
      <c r="E13" s="23"/>
      <c r="F13" s="24"/>
      <c r="G13" s="21"/>
      <c r="H13" s="21"/>
      <c r="I13" s="25" t="str">
        <f t="shared" si="1"/>
        <v/>
      </c>
      <c r="J13" s="26"/>
      <c r="K13" s="27"/>
      <c r="L13" s="26"/>
      <c r="M13" s="21"/>
      <c r="N13" s="28"/>
      <c r="O13" s="28"/>
      <c r="P13" s="28"/>
      <c r="Q13" s="28"/>
    </row>
    <row r="14">
      <c r="A14" s="20">
        <v>46204.0</v>
      </c>
      <c r="B14" s="21"/>
      <c r="C14" s="21"/>
      <c r="D14" s="31" t="str">
        <f t="shared" si="2"/>
        <v/>
      </c>
      <c r="E14" s="23"/>
      <c r="F14" s="24"/>
      <c r="G14" s="21"/>
      <c r="H14" s="21"/>
      <c r="I14" s="25" t="str">
        <f t="shared" si="1"/>
        <v/>
      </c>
      <c r="J14" s="26"/>
      <c r="K14" s="27"/>
      <c r="L14" s="26"/>
      <c r="M14" s="21"/>
      <c r="N14" s="28"/>
      <c r="O14" s="28"/>
      <c r="P14" s="28"/>
      <c r="Q14" s="28"/>
    </row>
    <row r="15">
      <c r="A15" s="20">
        <v>46235.0</v>
      </c>
      <c r="B15" s="21"/>
      <c r="C15" s="21"/>
      <c r="D15" s="31" t="str">
        <f t="shared" si="2"/>
        <v/>
      </c>
      <c r="E15" s="23"/>
      <c r="F15" s="24"/>
      <c r="G15" s="21"/>
      <c r="H15" s="21"/>
      <c r="I15" s="25" t="str">
        <f t="shared" si="1"/>
        <v/>
      </c>
      <c r="J15" s="26"/>
      <c r="K15" s="27"/>
      <c r="L15" s="26"/>
      <c r="M15" s="21"/>
      <c r="N15" s="28"/>
      <c r="O15" s="28"/>
      <c r="P15" s="28"/>
      <c r="Q15" s="28"/>
    </row>
    <row r="16">
      <c r="A16" s="20">
        <v>46266.0</v>
      </c>
      <c r="B16" s="21"/>
      <c r="C16" s="21"/>
      <c r="D16" s="31" t="str">
        <f t="shared" si="2"/>
        <v/>
      </c>
      <c r="E16" s="23"/>
      <c r="F16" s="24"/>
      <c r="G16" s="21"/>
      <c r="H16" s="21"/>
      <c r="I16" s="25" t="str">
        <f t="shared" si="1"/>
        <v/>
      </c>
      <c r="J16" s="26"/>
      <c r="K16" s="27"/>
      <c r="L16" s="26"/>
      <c r="M16" s="21"/>
      <c r="N16" s="28"/>
      <c r="O16" s="28"/>
      <c r="P16" s="28"/>
      <c r="Q16" s="28"/>
    </row>
    <row r="17">
      <c r="A17" s="20">
        <v>46296.0</v>
      </c>
      <c r="B17" s="21"/>
      <c r="C17" s="21"/>
      <c r="D17" s="31" t="str">
        <f t="shared" si="2"/>
        <v/>
      </c>
      <c r="E17" s="23"/>
      <c r="F17" s="24"/>
      <c r="G17" s="21"/>
      <c r="H17" s="21"/>
      <c r="I17" s="25" t="str">
        <f t="shared" si="1"/>
        <v/>
      </c>
      <c r="J17" s="26"/>
      <c r="K17" s="27"/>
      <c r="L17" s="26"/>
      <c r="M17" s="21"/>
      <c r="N17" s="28"/>
      <c r="O17" s="28"/>
      <c r="P17" s="28"/>
      <c r="Q17" s="28"/>
    </row>
    <row r="18">
      <c r="A18" s="20">
        <v>46327.0</v>
      </c>
      <c r="B18" s="21"/>
      <c r="C18" s="21"/>
      <c r="D18" s="31" t="str">
        <f t="shared" si="2"/>
        <v/>
      </c>
      <c r="E18" s="31" t="str">
        <f t="shared" ref="E18:E31" si="3">IF(D6="","",D6)</f>
        <v/>
      </c>
      <c r="F18" s="34" t="str">
        <f t="shared" ref="F18:F31" si="4">IF(OR(D18="",E18="",E18=0),"",D18/E18-1)</f>
        <v/>
      </c>
      <c r="G18" s="21"/>
      <c r="H18" s="21"/>
      <c r="I18" s="25" t="str">
        <f t="shared" si="1"/>
        <v/>
      </c>
      <c r="J18" s="25" t="str">
        <f t="shared" ref="J18:J31" si="5">IF(I6="","",I6)</f>
        <v/>
      </c>
      <c r="K18" s="27"/>
      <c r="L18" s="25" t="str">
        <f t="shared" ref="L18:L31" si="6">IF(K6="","",K6)</f>
        <v/>
      </c>
      <c r="M18" s="21"/>
      <c r="N18" s="28"/>
      <c r="O18" s="28"/>
      <c r="P18" s="28"/>
      <c r="Q18" s="28"/>
    </row>
    <row r="19">
      <c r="A19" s="20">
        <v>46357.0</v>
      </c>
      <c r="B19" s="21"/>
      <c r="C19" s="21"/>
      <c r="D19" s="31" t="str">
        <f t="shared" si="2"/>
        <v/>
      </c>
      <c r="E19" s="31" t="str">
        <f t="shared" si="3"/>
        <v/>
      </c>
      <c r="F19" s="34" t="str">
        <f t="shared" si="4"/>
        <v/>
      </c>
      <c r="G19" s="21"/>
      <c r="H19" s="21"/>
      <c r="I19" s="25" t="str">
        <f t="shared" si="1"/>
        <v/>
      </c>
      <c r="J19" s="25" t="str">
        <f t="shared" si="5"/>
        <v/>
      </c>
      <c r="K19" s="27"/>
      <c r="L19" s="25" t="str">
        <f t="shared" si="6"/>
        <v/>
      </c>
      <c r="M19" s="21"/>
      <c r="N19" s="28"/>
      <c r="O19" s="28"/>
      <c r="P19" s="28"/>
      <c r="Q19" s="28"/>
    </row>
    <row r="20">
      <c r="A20" s="20">
        <v>46388.0</v>
      </c>
      <c r="B20" s="21"/>
      <c r="C20" s="21"/>
      <c r="D20" s="31" t="str">
        <f t="shared" si="2"/>
        <v/>
      </c>
      <c r="E20" s="31" t="str">
        <f t="shared" si="3"/>
        <v/>
      </c>
      <c r="F20" s="34" t="str">
        <f t="shared" si="4"/>
        <v/>
      </c>
      <c r="G20" s="21"/>
      <c r="H20" s="21"/>
      <c r="I20" s="25" t="str">
        <f t="shared" si="1"/>
        <v/>
      </c>
      <c r="J20" s="25" t="str">
        <f t="shared" si="5"/>
        <v/>
      </c>
      <c r="K20" s="27"/>
      <c r="L20" s="25" t="str">
        <f t="shared" si="6"/>
        <v/>
      </c>
      <c r="M20" s="21"/>
      <c r="N20" s="28"/>
      <c r="O20" s="28"/>
      <c r="P20" s="28"/>
      <c r="Q20" s="28"/>
    </row>
    <row r="21" ht="15.75" customHeight="1">
      <c r="A21" s="20">
        <v>46419.0</v>
      </c>
      <c r="B21" s="21"/>
      <c r="C21" s="21"/>
      <c r="D21" s="31" t="str">
        <f t="shared" si="2"/>
        <v/>
      </c>
      <c r="E21" s="31" t="str">
        <f t="shared" si="3"/>
        <v/>
      </c>
      <c r="F21" s="34" t="str">
        <f t="shared" si="4"/>
        <v/>
      </c>
      <c r="G21" s="21"/>
      <c r="H21" s="21"/>
      <c r="I21" s="25" t="str">
        <f t="shared" si="1"/>
        <v/>
      </c>
      <c r="J21" s="25" t="str">
        <f t="shared" si="5"/>
        <v/>
      </c>
      <c r="K21" s="27"/>
      <c r="L21" s="25" t="str">
        <f t="shared" si="6"/>
        <v/>
      </c>
      <c r="M21" s="21"/>
      <c r="N21" s="28"/>
      <c r="O21" s="28"/>
      <c r="P21" s="28"/>
      <c r="Q21" s="28"/>
    </row>
    <row r="22" ht="15.75" customHeight="1">
      <c r="A22" s="20">
        <v>46447.0</v>
      </c>
      <c r="B22" s="21"/>
      <c r="C22" s="21"/>
      <c r="D22" s="31" t="str">
        <f t="shared" si="2"/>
        <v/>
      </c>
      <c r="E22" s="31" t="str">
        <f t="shared" si="3"/>
        <v/>
      </c>
      <c r="F22" s="34" t="str">
        <f t="shared" si="4"/>
        <v/>
      </c>
      <c r="G22" s="21"/>
      <c r="H22" s="21"/>
      <c r="I22" s="25" t="str">
        <f t="shared" si="1"/>
        <v/>
      </c>
      <c r="J22" s="25" t="str">
        <f t="shared" si="5"/>
        <v/>
      </c>
      <c r="K22" s="27"/>
      <c r="L22" s="25" t="str">
        <f t="shared" si="6"/>
        <v/>
      </c>
      <c r="M22" s="21"/>
      <c r="N22" s="28"/>
      <c r="O22" s="28"/>
      <c r="P22" s="28"/>
      <c r="Q22" s="28"/>
    </row>
    <row r="23" ht="15.75" customHeight="1">
      <c r="A23" s="20">
        <v>46478.0</v>
      </c>
      <c r="B23" s="21"/>
      <c r="C23" s="21"/>
      <c r="D23" s="31" t="str">
        <f t="shared" si="2"/>
        <v/>
      </c>
      <c r="E23" s="31" t="str">
        <f t="shared" si="3"/>
        <v/>
      </c>
      <c r="F23" s="34" t="str">
        <f t="shared" si="4"/>
        <v/>
      </c>
      <c r="G23" s="21"/>
      <c r="H23" s="21"/>
      <c r="I23" s="25" t="str">
        <f t="shared" si="1"/>
        <v/>
      </c>
      <c r="J23" s="25" t="str">
        <f t="shared" si="5"/>
        <v/>
      </c>
      <c r="K23" s="27"/>
      <c r="L23" s="25" t="str">
        <f t="shared" si="6"/>
        <v/>
      </c>
      <c r="M23" s="21"/>
      <c r="N23" s="28"/>
      <c r="O23" s="28"/>
      <c r="P23" s="28"/>
      <c r="Q23" s="28"/>
    </row>
    <row r="24" ht="15.75" customHeight="1">
      <c r="A24" s="20">
        <v>46508.0</v>
      </c>
      <c r="B24" s="21"/>
      <c r="C24" s="21"/>
      <c r="D24" s="31" t="str">
        <f t="shared" si="2"/>
        <v/>
      </c>
      <c r="E24" s="31" t="str">
        <f t="shared" si="3"/>
        <v/>
      </c>
      <c r="F24" s="34" t="str">
        <f t="shared" si="4"/>
        <v/>
      </c>
      <c r="G24" s="21"/>
      <c r="H24" s="21"/>
      <c r="I24" s="25" t="str">
        <f t="shared" si="1"/>
        <v/>
      </c>
      <c r="J24" s="25" t="str">
        <f t="shared" si="5"/>
        <v/>
      </c>
      <c r="K24" s="27"/>
      <c r="L24" s="25" t="str">
        <f t="shared" si="6"/>
        <v/>
      </c>
      <c r="M24" s="21"/>
      <c r="N24" s="28"/>
      <c r="O24" s="28"/>
      <c r="P24" s="28"/>
      <c r="Q24" s="28"/>
    </row>
    <row r="25" ht="15.75" customHeight="1">
      <c r="A25" s="20">
        <v>46539.0</v>
      </c>
      <c r="B25" s="21"/>
      <c r="C25" s="21"/>
      <c r="D25" s="31" t="str">
        <f t="shared" si="2"/>
        <v/>
      </c>
      <c r="E25" s="31" t="str">
        <f t="shared" si="3"/>
        <v/>
      </c>
      <c r="F25" s="34" t="str">
        <f t="shared" si="4"/>
        <v/>
      </c>
      <c r="G25" s="21"/>
      <c r="H25" s="21"/>
      <c r="I25" s="25" t="str">
        <f t="shared" si="1"/>
        <v/>
      </c>
      <c r="J25" s="25" t="str">
        <f t="shared" si="5"/>
        <v/>
      </c>
      <c r="K25" s="27"/>
      <c r="L25" s="25" t="str">
        <f t="shared" si="6"/>
        <v/>
      </c>
      <c r="M25" s="21"/>
      <c r="N25" s="28"/>
      <c r="O25" s="28"/>
      <c r="P25" s="28"/>
      <c r="Q25" s="28"/>
    </row>
    <row r="26" ht="15.75" customHeight="1">
      <c r="A26" s="20">
        <v>46569.0</v>
      </c>
      <c r="B26" s="21"/>
      <c r="C26" s="21"/>
      <c r="D26" s="31" t="str">
        <f t="shared" si="2"/>
        <v/>
      </c>
      <c r="E26" s="31" t="str">
        <f t="shared" si="3"/>
        <v/>
      </c>
      <c r="F26" s="34" t="str">
        <f t="shared" si="4"/>
        <v/>
      </c>
      <c r="G26" s="21"/>
      <c r="H26" s="21"/>
      <c r="I26" s="25" t="str">
        <f t="shared" si="1"/>
        <v/>
      </c>
      <c r="J26" s="25" t="str">
        <f t="shared" si="5"/>
        <v/>
      </c>
      <c r="K26" s="27"/>
      <c r="L26" s="25" t="str">
        <f t="shared" si="6"/>
        <v/>
      </c>
      <c r="M26" s="21"/>
      <c r="N26" s="28"/>
      <c r="O26" s="28"/>
      <c r="P26" s="28"/>
      <c r="Q26" s="28"/>
    </row>
    <row r="27" ht="15.75" customHeight="1">
      <c r="A27" s="20">
        <v>46600.0</v>
      </c>
      <c r="B27" s="21"/>
      <c r="C27" s="21"/>
      <c r="D27" s="31" t="str">
        <f t="shared" si="2"/>
        <v/>
      </c>
      <c r="E27" s="31" t="str">
        <f t="shared" si="3"/>
        <v/>
      </c>
      <c r="F27" s="34" t="str">
        <f t="shared" si="4"/>
        <v/>
      </c>
      <c r="G27" s="21"/>
      <c r="H27" s="21"/>
      <c r="I27" s="25" t="str">
        <f t="shared" si="1"/>
        <v/>
      </c>
      <c r="J27" s="25" t="str">
        <f t="shared" si="5"/>
        <v/>
      </c>
      <c r="K27" s="27"/>
      <c r="L27" s="25" t="str">
        <f t="shared" si="6"/>
        <v/>
      </c>
      <c r="M27" s="21"/>
      <c r="N27" s="28"/>
      <c r="O27" s="28"/>
      <c r="P27" s="28"/>
      <c r="Q27" s="28"/>
    </row>
    <row r="28" ht="15.75" customHeight="1">
      <c r="A28" s="20">
        <v>46631.0</v>
      </c>
      <c r="B28" s="21"/>
      <c r="C28" s="21"/>
      <c r="D28" s="31" t="str">
        <f t="shared" si="2"/>
        <v/>
      </c>
      <c r="E28" s="31" t="str">
        <f t="shared" si="3"/>
        <v/>
      </c>
      <c r="F28" s="34" t="str">
        <f t="shared" si="4"/>
        <v/>
      </c>
      <c r="G28" s="21"/>
      <c r="H28" s="21"/>
      <c r="I28" s="25" t="str">
        <f t="shared" si="1"/>
        <v/>
      </c>
      <c r="J28" s="25" t="str">
        <f t="shared" si="5"/>
        <v/>
      </c>
      <c r="K28" s="27"/>
      <c r="L28" s="25" t="str">
        <f t="shared" si="6"/>
        <v/>
      </c>
      <c r="M28" s="21"/>
      <c r="N28" s="28"/>
      <c r="O28" s="28"/>
      <c r="P28" s="28"/>
      <c r="Q28" s="28"/>
    </row>
    <row r="29" ht="15.75" customHeight="1">
      <c r="A29" s="20">
        <v>46661.0</v>
      </c>
      <c r="B29" s="21"/>
      <c r="C29" s="21"/>
      <c r="D29" s="31" t="str">
        <f t="shared" si="2"/>
        <v/>
      </c>
      <c r="E29" s="31" t="str">
        <f t="shared" si="3"/>
        <v/>
      </c>
      <c r="F29" s="34" t="str">
        <f t="shared" si="4"/>
        <v/>
      </c>
      <c r="G29" s="21"/>
      <c r="H29" s="21"/>
      <c r="I29" s="25" t="str">
        <f t="shared" si="1"/>
        <v/>
      </c>
      <c r="J29" s="25" t="str">
        <f t="shared" si="5"/>
        <v/>
      </c>
      <c r="K29" s="27"/>
      <c r="L29" s="25" t="str">
        <f t="shared" si="6"/>
        <v/>
      </c>
      <c r="M29" s="21"/>
      <c r="N29" s="28"/>
      <c r="O29" s="28"/>
      <c r="P29" s="28"/>
      <c r="Q29" s="28"/>
    </row>
    <row r="30" ht="15.75" customHeight="1">
      <c r="A30" s="20">
        <v>46692.0</v>
      </c>
      <c r="B30" s="21"/>
      <c r="C30" s="21"/>
      <c r="D30" s="31" t="str">
        <f t="shared" si="2"/>
        <v/>
      </c>
      <c r="E30" s="31" t="str">
        <f t="shared" si="3"/>
        <v/>
      </c>
      <c r="F30" s="34" t="str">
        <f t="shared" si="4"/>
        <v/>
      </c>
      <c r="G30" s="21"/>
      <c r="H30" s="21"/>
      <c r="I30" s="25" t="str">
        <f t="shared" si="1"/>
        <v/>
      </c>
      <c r="J30" s="25" t="str">
        <f t="shared" si="5"/>
        <v/>
      </c>
      <c r="K30" s="27"/>
      <c r="L30" s="25" t="str">
        <f t="shared" si="6"/>
        <v/>
      </c>
      <c r="M30" s="21"/>
      <c r="N30" s="28"/>
      <c r="O30" s="28"/>
      <c r="P30" s="28"/>
      <c r="Q30" s="28"/>
    </row>
    <row r="31" ht="15.75" customHeight="1">
      <c r="A31" s="20">
        <v>46722.0</v>
      </c>
      <c r="B31" s="21"/>
      <c r="C31" s="21"/>
      <c r="D31" s="31" t="str">
        <f t="shared" si="2"/>
        <v/>
      </c>
      <c r="E31" s="31" t="str">
        <f t="shared" si="3"/>
        <v/>
      </c>
      <c r="F31" s="34" t="str">
        <f t="shared" si="4"/>
        <v/>
      </c>
      <c r="G31" s="21"/>
      <c r="H31" s="21"/>
      <c r="I31" s="25" t="str">
        <f t="shared" si="1"/>
        <v/>
      </c>
      <c r="J31" s="25" t="str">
        <f t="shared" si="5"/>
        <v/>
      </c>
      <c r="K31" s="27"/>
      <c r="L31" s="25" t="str">
        <f t="shared" si="6"/>
        <v/>
      </c>
      <c r="M31" s="21"/>
      <c r="N31" s="28"/>
      <c r="O31" s="28"/>
      <c r="P31" s="28"/>
      <c r="Q31" s="28"/>
    </row>
    <row r="32" ht="15.75" customHeight="1"/>
    <row r="33" ht="43.5" customHeight="1">
      <c r="A33" s="37" t="s">
        <v>84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3:F3"/>
    <mergeCell ref="G3:L3"/>
    <mergeCell ref="N3:Q3"/>
    <mergeCell ref="A33:Q33"/>
  </mergeCells>
  <conditionalFormatting sqref="F6:F31">
    <cfRule type="expression" dxfId="0" priority="1">
      <formula>AND(ISNUMBER(F6),F6&lt;-0.1)</formula>
    </cfRule>
  </conditionalFormatting>
  <conditionalFormatting sqref="I6:I31">
    <cfRule type="expression" dxfId="0" priority="2">
      <formula>AND(ISNUMBER(I6),ISNUMBER(J6),I6&lt;J6-0.05)</formula>
    </cfRule>
  </conditionalFormatting>
  <conditionalFormatting sqref="K6:K31">
    <cfRule type="expression" dxfId="0" priority="3">
      <formula>AND(ISNUMBER(K6),ISNUMBER(L6),K6&gt;L6+0.02)</formula>
    </cfRule>
  </conditionalFormatting>
  <printOptions/>
  <pageMargins bottom="1.0" footer="0.0" header="0.0" left="0.75" right="0.75" top="1.0"/>
  <pageSetup fitToHeight="0" orientation="landscape"/>
  <drawing r:id="rId1"/>
</worksheet>
</file>